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640"/>
  </bookViews>
  <sheets>
    <sheet name="Лист1" sheetId="1" r:id="rId1"/>
  </sheets>
  <definedNames>
    <definedName name="_xlnm.Print_Titles" localSheetId="0">Лист1!$12:$12</definedName>
    <definedName name="_xlnm.Print_Area" localSheetId="0">Лист1!$A$1:$J$90</definedName>
  </definedNames>
  <calcPr calcId="114210" fullCalcOnLoad="1"/>
</workbook>
</file>

<file path=xl/calcChain.xml><?xml version="1.0" encoding="utf-8"?>
<calcChain xmlns="http://schemas.openxmlformats.org/spreadsheetml/2006/main">
  <c r="H60" i="1"/>
  <c r="G60"/>
  <c r="H59"/>
  <c r="G59"/>
  <c r="H58"/>
  <c r="G58"/>
  <c r="G57"/>
  <c r="G56"/>
  <c r="G55"/>
  <c r="G54"/>
  <c r="G53"/>
  <c r="G52"/>
  <c r="I51"/>
  <c r="J51"/>
  <c r="G51"/>
  <c r="H51"/>
  <c r="I18"/>
  <c r="G18"/>
  <c r="J18"/>
  <c r="J79"/>
  <c r="I79"/>
  <c r="H79"/>
  <c r="G81"/>
  <c r="G47"/>
  <c r="G25"/>
  <c r="G80"/>
  <c r="H82"/>
  <c r="G85"/>
  <c r="G84"/>
  <c r="G83"/>
  <c r="J82"/>
  <c r="I82"/>
  <c r="G78"/>
  <c r="G77"/>
  <c r="G76"/>
  <c r="G75"/>
  <c r="G74"/>
  <c r="J73"/>
  <c r="I73"/>
  <c r="H73"/>
  <c r="G72"/>
  <c r="G71"/>
  <c r="G70"/>
  <c r="G69"/>
  <c r="G68"/>
  <c r="G67"/>
  <c r="G66"/>
  <c r="G65"/>
  <c r="G64"/>
  <c r="G63"/>
  <c r="G62"/>
  <c r="J61"/>
  <c r="I61"/>
  <c r="H61"/>
  <c r="G79"/>
  <c r="G82"/>
  <c r="G73"/>
  <c r="G61"/>
  <c r="G50"/>
  <c r="G49"/>
  <c r="G48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J27"/>
  <c r="I27"/>
  <c r="H27"/>
  <c r="G26"/>
  <c r="G24"/>
  <c r="J23"/>
  <c r="I23"/>
  <c r="H23"/>
  <c r="G22"/>
  <c r="G21"/>
  <c r="G20"/>
  <c r="J19"/>
  <c r="I19"/>
  <c r="H19"/>
  <c r="G17"/>
  <c r="G16"/>
  <c r="G15"/>
  <c r="J14"/>
  <c r="I14"/>
  <c r="H14"/>
  <c r="G23"/>
  <c r="G19"/>
  <c r="I13"/>
  <c r="G27"/>
  <c r="J13"/>
  <c r="G14"/>
  <c r="H13"/>
  <c r="H86"/>
  <c r="J86"/>
  <c r="I86"/>
  <c r="G13"/>
  <c r="G86"/>
</calcChain>
</file>

<file path=xl/sharedStrings.xml><?xml version="1.0" encoding="utf-8"?>
<sst xmlns="http://schemas.openxmlformats.org/spreadsheetml/2006/main" count="364" uniqueCount="247">
  <si>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</si>
  <si>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</si>
  <si>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</si>
  <si>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</si>
  <si>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</si>
  <si>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</si>
  <si>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</si>
  <si>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</si>
  <si>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</si>
  <si>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</si>
  <si>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</si>
  <si>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</si>
  <si>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</si>
  <si>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</si>
  <si>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</si>
  <si>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</si>
  <si>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</si>
  <si>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</si>
  <si>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</si>
  <si>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</si>
  <si>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</si>
  <si>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</si>
  <si>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</si>
  <si>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</si>
  <si>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</si>
  <si>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</si>
  <si>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</si>
  <si>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</si>
  <si>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</si>
  <si>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0763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</si>
  <si>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</si>
  <si>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</si>
  <si>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</si>
  <si>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</si>
  <si>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</si>
  <si>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</si>
  <si>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</si>
  <si>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</si>
  <si>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</si>
  <si>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</si>
  <si>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</si>
  <si>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</si>
  <si>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6030</t>
  </si>
  <si>
    <t>0620</t>
  </si>
  <si>
    <t>Організація благоустрою населених пунктів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</si>
  <si>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</si>
  <si>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</si>
  <si>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</si>
  <si>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</si>
  <si>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</si>
  <si>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</si>
  <si>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</si>
  <si>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</si>
  <si>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</si>
  <si>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</si>
  <si>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</si>
  <si>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</si>
  <si>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</si>
  <si>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</si>
  <si>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</si>
  <si>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</si>
  <si>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</si>
  <si>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</si>
  <si>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</si>
  <si>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</si>
  <si>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</si>
  <si>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</si>
  <si>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</si>
  <si>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</si>
  <si>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</si>
  <si>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</si>
  <si>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</si>
  <si>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</si>
  <si>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</si>
  <si>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</si>
  <si>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</si>
  <si>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</si>
  <si>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</si>
  <si>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</si>
  <si>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</si>
  <si>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</si>
  <si>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</si>
  <si>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</si>
  <si>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</si>
  <si>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</si>
  <si>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</si>
  <si>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</si>
  <si>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</si>
  <si>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</si>
  <si>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</si>
  <si>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</si>
  <si>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</si>
  <si>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</si>
  <si>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</si>
  <si>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</si>
  <si>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</si>
  <si>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</si>
  <si>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</si>
  <si>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</si>
  <si>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</si>
  <si>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</si>
  <si>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</si>
  <si>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</si>
  <si>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</si>
  <si>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</si>
  <si>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</si>
  <si>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</si>
  <si>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</si>
  <si>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</si>
  <si>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</si>
  <si>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</si>
  <si>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</si>
  <si>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УСЬОГО</t>
  </si>
  <si>
    <t>X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</si>
  <si>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</si>
  <si>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</si>
  <si>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</si>
  <si>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Розвиток цивільного захисту м.Прилуки на 2021-2025 роки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</si>
  <si>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</si>
  <si>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Харчування учнів 1-4 класів  закладів загальної середньої освіти міста у 2022 році</t>
  </si>
  <si>
    <t>Відшкодування різниці в тарифах на послуги з центалізованого теплопостачання у 2022 році</t>
  </si>
  <si>
    <t>Підтримки об’єднань співвласників багатоквартирних будинків  щодо проведення енергоефективних заходів на 2022-2023 роки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</si>
  <si>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</si>
  <si>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Санаторно-курортним оздоровлення осіб з інвалідністю внаслідок загального захворювання та з дитинства на  2022-2023 роках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</si>
  <si>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</si>
  <si>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Фінансова підтримка  Прилуцької міської організації  ветеранів України на 2022-2024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</si>
  <si>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</si>
  <si>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</si>
  <si>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</si>
  <si>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</si>
  <si>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Розподіл витрат бюджету Прилуцької міської територіальної громади на реалізацію місцевих/регіональних програм у 2022 році</t>
  </si>
  <si>
    <t>0213133</t>
  </si>
  <si>
    <t>3133</t>
  </si>
  <si>
    <t>1040</t>
  </si>
  <si>
    <t>Інші заходи та заклади молодіжної політики</t>
  </si>
  <si>
    <t>Молодь м.Прилуки на 2022-2025 роки</t>
  </si>
  <si>
    <t>Надання одноразової грошової  допомоги жителям міста Прилуки на 2022-2025 роки</t>
  </si>
  <si>
    <t>Надання населенню вторинної медичної допомоги на 2022 рік</t>
  </si>
  <si>
    <t>Міська цільва програма Житлово-комунального господарства та організація благоустрію міста Прилуки у 2022 році</t>
  </si>
  <si>
    <t>Утримання безпритульних тварин у реабілітаційному  центрі м.Прилуки на 2022 рік</t>
  </si>
  <si>
    <t xml:space="preserve"> Розвиток фізичної культури та спорту в м.Прилуки на 2022-2025 роки</t>
  </si>
  <si>
    <t>Забезпечення пільговими та безоплатними лікарськими й технічними засобами дитячого населення на 2022 рік</t>
  </si>
  <si>
    <t>Підтримка та розвиток учнівської 
молоді міста на 2022-2024 роки "Обдарованість"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</si>
  <si>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</t>
  </si>
  <si>
    <t>Надання медичних послуг дитячому населенню міста Прилуки в закладах  освіти на 2022 рік</t>
  </si>
  <si>
    <t>Крок за кроком до здоров"я Прилуцької загальноосвітньої школи  І-ІІІ ступенів №14 на 2022-2026 роки</t>
  </si>
  <si>
    <t>Надання стоматологічної допомоги мешканцям м.Прилуки на 2022 рік</t>
  </si>
  <si>
    <t>Надання населенню  первинної медичної допомоги на 2022 рік</t>
  </si>
  <si>
    <t>Компенсація фізичним особам, які надають соціальні послуги на 2021-2022 роки</t>
  </si>
  <si>
    <t>Використання електроенергії для зовнішнього освітлення вулиць та світлофорних обєктів у м.Прилуки на 2022 рік</t>
  </si>
  <si>
    <t>"На варті чистоти і порядку" 2022-2023 роки</t>
  </si>
  <si>
    <t>Заходи та роботи з територіальної оборони</t>
  </si>
  <si>
    <t>Територіальна оборона м.Прилуки на 2022 рік</t>
  </si>
  <si>
    <t>Програма національно-патріотичного виховання в м.Прилуки на 2021-2025 роки</t>
  </si>
  <si>
    <t xml:space="preserve">Рішення№28 Прилуцької міської ради 16(позачергової)сесії 8 скликання  </t>
  </si>
  <si>
    <t xml:space="preserve">Рішення№27 Прилуцької міської ради 16(позачергової)сесії 8 скликання  </t>
  </si>
  <si>
    <t xml:space="preserve">Рішення№12 Прилуцької міської ради 16(позачергової)сесії 8 скликання  </t>
  </si>
  <si>
    <t xml:space="preserve">Рішення№29 Прилуцької міської ради 16(позачергової)сесії 8 скликання  </t>
  </si>
  <si>
    <t>Надання медичних послуг дитячому населенню на 2022 рік</t>
  </si>
  <si>
    <t xml:space="preserve">Рішення№16 від 13.02.2020 Прилуцької міської ради 65сесії 7 скликання  </t>
  </si>
  <si>
    <t xml:space="preserve">Рішення №3від 06.03.2022р Прилуцької міської ради 16(позачергової)сесії 8 скликання  </t>
  </si>
  <si>
    <t xml:space="preserve">Рішення №6 від 06.03.2022рПрилуцької міської ради 16(позачергової)сесії 8 скликання  </t>
  </si>
  <si>
    <t xml:space="preserve">Рішення №4 від 06.03.2022рПрилуцької міської ради 16(позачергової)сесії 8 скликання  </t>
  </si>
  <si>
    <t xml:space="preserve">Рішення №2 від 06.03.2022рПрилуцької міської ради 16(позачергової)сесії 8 скликання  </t>
  </si>
  <si>
    <t xml:space="preserve">Рішення№13від 06.03.2022р Прилуцької міської ради 16(позачергової)сесії 8 скликання  </t>
  </si>
  <si>
    <t xml:space="preserve">Рішення№32 від 06.03.2022рПрилуцької міської ради 16(позачергової)сесії 8 скликання  </t>
  </si>
  <si>
    <t xml:space="preserve">Рішення№24 від 06.03.2022рПрилуцької міської ради 16(позачергової)сесії 8 скликання  </t>
  </si>
  <si>
    <t xml:space="preserve">Рішення№15 від 06.03.2022рПрилуцької міської ради 16(позачергової)сесії 8 скликання  </t>
  </si>
  <si>
    <t xml:space="preserve">Рішення№30 від 06.03.2022рПрилуцької міської ради 16(позачергової)сесії 8 скликання  </t>
  </si>
  <si>
    <t xml:space="preserve">Рішення№25 від 06.03.2022рПрилуцької міської ради 16(позачергової)сесії 8 скликання  </t>
  </si>
  <si>
    <t xml:space="preserve">Рішення№11від 06.03.2022рПрилуцької міської ради 16(позачергової)сесії 8 скликання  </t>
  </si>
  <si>
    <t xml:space="preserve">Рішення№11від 06.03.2022р Прилуцької міської ради 16(позачергової)сесії 8 скликання  </t>
  </si>
  <si>
    <t xml:space="preserve">Рішення№8 від 06.03.2022рПрилуцької міської ради 16(позачергової)сесії 8 скликання  </t>
  </si>
  <si>
    <t xml:space="preserve">Рішення№17від 06.03.2022р Прилуцької міської ради 16(позачергової)сесії 8 скликання  </t>
  </si>
  <si>
    <t xml:space="preserve">Рішення№18від 06.03.2022р Прилуцької міської ради 16(позачергової)сесії 8 скликання  </t>
  </si>
  <si>
    <t xml:space="preserve">Рішення№22 від 06.03.2022рПрилуцької міської ради 16(позачергової)сесії 8 скликання  </t>
  </si>
  <si>
    <t xml:space="preserve">Рішення№21 від 06.03.2022рПрилуцької міської ради 16(позачергової)сесії 8 скликання  </t>
  </si>
  <si>
    <t xml:space="preserve">Рішення№31від 06.03.2022р Прилуцької міської ради 16(позачергової)сесії 8 скликання  </t>
  </si>
  <si>
    <t xml:space="preserve">Рішення№19від 06.03.2022рПрилуцької міської ради 16(позачергової)сесії 8 скликання  </t>
  </si>
  <si>
    <t xml:space="preserve">Рішення№23від 06.03.2022р Прилуцької міської ради 16(позачергової)сесії 8 скликання  </t>
  </si>
  <si>
    <t xml:space="preserve">Рішення№17 від 06.03.2022рПрилуцької міської ради 16(позачергової)сесії 8 скликання  </t>
  </si>
  <si>
    <t xml:space="preserve">Рішення№10 від 06.03.2022рПрилуцької міської ради 16(позачергової)сесії 8 скликання  </t>
  </si>
  <si>
    <t xml:space="preserve">Рішення№16від 06.03.2022р Прилуцької міської ради 16(позачергової)сесії 8 скликання  </t>
  </si>
  <si>
    <t xml:space="preserve">Рішення№34від 06.03.2022р Прилуцької міської ради 16(позачергової)сесії 8 скликання  </t>
  </si>
  <si>
    <t xml:space="preserve">Рішення№14від 06.03.2022р Прилуцької міської ради 16(позачергової)сесії 8 скликання  </t>
  </si>
  <si>
    <t>в т.ч. міськ бюджет енергоносії</t>
  </si>
  <si>
    <t xml:space="preserve"> пільгові ліки</t>
  </si>
  <si>
    <t>в т.ч. міськ бюджет з-та</t>
  </si>
  <si>
    <t>в т.ч. міськ бюджет інші</t>
  </si>
  <si>
    <t>Виконання інвестиційних проектів за рахунок інших субвенцій з державного бюджету</t>
  </si>
  <si>
    <t>Утримання та розвиток автомобільних доріг та дорожньої інфраструктури за рахунок коштів місцевого бюджету</t>
  </si>
  <si>
    <t>Рішення№33від 06.03.2022р Прилуцької міської ради 16(позачергової)сесії 8 скликання;  26.05.22 №6</t>
  </si>
  <si>
    <t>Рішення №5  від 06.03.2022р Прилуцької міської ради 16(позачергової)сесії 8 скликання : 20.05.22  №15</t>
  </si>
  <si>
    <t>Фінансової підтримки комунального підприємства електромереж зовнішнього освітлення “Міськсвітло” Прилуцької міської ради Чернігівської області у 2022 році”</t>
  </si>
  <si>
    <t>Стабілізація діяльності КП комбінат шкільного харчування “Шкільний” на 2022 рік”</t>
  </si>
  <si>
    <t>Забезпечення функціонування громадської вбиральні на 2022 рік»</t>
  </si>
  <si>
    <t>Рішення№14 від 20.05.22 Прилуцької міської ради 18(позачергової)сесії 8 скликання   від 20.05.22</t>
  </si>
  <si>
    <t>Рішення№17від 20.05.2022р Прилуцької міської ради 18(позачергової)сесії 8 скликання;</t>
  </si>
  <si>
    <t>Рішення№16від 20.05.2022р Прилуцької міської ради 18(позачергової)сесії 8 скликання;</t>
  </si>
  <si>
    <t>“Профілактика правопорушень на 2022 рік”</t>
  </si>
  <si>
    <t>Профілактика правопорушень, забезпечення захисту конституційних прав і свобод громадян Прилуцької міської територіальної громади на 2022 рік”</t>
  </si>
  <si>
    <t>Рішення№11від 20.05.2022р Прилуцької міської ради 18(позачергової)сесії 8 скликання;</t>
  </si>
  <si>
    <t>Фінансове управління Прилуцької мiської ради</t>
  </si>
  <si>
    <t>Інші заходи, пов'язані з економічною діяльністю</t>
  </si>
  <si>
    <t>.0490</t>
  </si>
  <si>
    <t>'Субвенція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</si>
  <si>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</t>
  </si>
  <si>
    <t>О.І.Ворона</t>
  </si>
  <si>
    <t>міської ради</t>
  </si>
  <si>
    <t xml:space="preserve">Рішення№12від 20.05.2022р Прилуцької міської ради 18(позачергової)сесії 8 скликання; </t>
  </si>
  <si>
    <t>«Забезпечення пожежної та техногенної безпеки, захисту населення і територій Прилуцької міської територіальної громади від надзвичайних ситуацій під час воєнного стану у 2022 році»</t>
  </si>
  <si>
    <t>рішення №5 від 21.06.2022 (20 сесія 8 скликання)</t>
  </si>
  <si>
    <t xml:space="preserve">Рішення№26від 06.03.2022р Прилуцької міської ради 16(позачергової)сесії 8 скликання  </t>
  </si>
  <si>
    <t>«Фінансування робіт та послуг з розробки містобудівної документації, проектів об'єктів будівництва, благоустрою територій та землевпорядних робіт у м. Прилуки на 2022-2023 роки</t>
  </si>
  <si>
    <t xml:space="preserve">Рішення№8 від 26.05.2022р Прилуцької міської ради 19 сесії 8 скликання  </t>
  </si>
  <si>
    <t>Управління архітектури та встобудування</t>
  </si>
  <si>
    <t>Інші заходи, пов`язані з економічною діяльністю</t>
  </si>
  <si>
    <t>Рішення№18 від 17.12.2019Прилуцької міської ради 64сесії 7 скликання  (липень +4000,0-депутатські)</t>
  </si>
  <si>
    <t xml:space="preserve">Рішення№35 Прилуцької міської ради 16(позачергової)сесії 8 скликання ;рішення№4 від 20.05.22 </t>
  </si>
  <si>
    <t>Фінансова підтримка КП " Послуга"</t>
  </si>
  <si>
    <t>Рішення№5від 21.07.2022р Прилуцької міської ради 21(позачергової)сесії 8 скликання;</t>
  </si>
  <si>
    <t>Рішення№1від 06.03.2022р Прилуцької міської ради 16(позачергової)сесії 8 скликання  ;Зміни рішення№3 від21.06.22 20(позачергової сесії)8скликання</t>
  </si>
  <si>
    <t>"Розвиток цивільного захисту м. Прилуки на 2021-2025 роки"</t>
  </si>
  <si>
    <t>Рішення сесії Прилуцької міської ради (№ 36 від 06 березня 2022 року,№ 5 від  21.07.2022 р.)</t>
  </si>
  <si>
    <t>0611070</t>
  </si>
  <si>
    <t>Рішення№7від 26.05.2022р Прилуцької міської ради 19(позачергової)сесії 8 скликання  +  рішення №3 від 21.07.2022 (20 сесія 8 скликання)</t>
  </si>
  <si>
    <t>програма на 20 млн.</t>
  </si>
  <si>
    <t>Рішення сесії Прилуцької міської ради (№ 36 від 06 березня 2022 року,№ 5 від  21.07.2022 р.) №2 від 09.08.22</t>
  </si>
  <si>
    <t xml:space="preserve">Рішення №5  від 06.03.2022р 16(поза)сесії 8 ск. Зміни внесено рішенням №43 від 06.04.22р. Прилуцької районної державної адміністрації Прилуцької районної військової адміністрації </t>
  </si>
  <si>
    <t>ЗАТВЕРДЖЕНО</t>
  </si>
  <si>
    <t>Рішення міської ради</t>
  </si>
  <si>
    <t>Додаток 7</t>
  </si>
  <si>
    <r>
  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</t>
    </r>
    <r>
      <rPr>
        <b/>
        <sz val="10"/>
        <color indexed="8"/>
        <rFont val="Calibri"/>
        <family val="2"/>
        <charset val="204"/>
      </rPr>
      <t>"</t>
    </r>
    <r>
      <rPr>
        <sz val="10"/>
        <color indexed="8"/>
        <rFont val="Calibri"/>
        <family val="2"/>
        <charset val="204"/>
      </rPr>
      <t>ям воїнів ,загиблих (померлих) в Афганістані та учасникам АТО/ООС,  особам з інвалідністю по зору – членам УТОС, спілці ветеранів Афганістану на 2022 – 2024 роки»</t>
    </r>
  </si>
  <si>
    <r>
      <t xml:space="preserve"> Програма </t>
    </r>
    <r>
      <rPr>
        <b/>
        <sz val="10"/>
        <color indexed="8"/>
        <rFont val="Calibri"/>
        <family val="2"/>
        <charset val="204"/>
      </rPr>
      <t>"</t>
    </r>
    <r>
      <rPr>
        <sz val="10"/>
        <color indexed="8"/>
        <rFont val="Calibri"/>
        <family val="2"/>
        <charset val="204"/>
      </rPr>
      <t>Житлово-комунального господарства та організація благоустрію міста Прилуки у 2022 році"</t>
    </r>
  </si>
  <si>
    <t>Рішення №6 від 06.03.2022рПрилуцької міської ради 16(позачергової)сесії 8 скликання  ;Зміни рішення №4 від 21.06.22 20(позачерговасесія)8 скликання</t>
  </si>
  <si>
    <t>Рішення№20 від 06.03.2022рПрилуцької міської ради 16(позачергової)сесії 8 скликання  + рішення №5 від 21.07.2022 (20 сесія 8 скликання)</t>
  </si>
  <si>
    <t>Рішення№30від 06.03.2022р Прилуцької міської ради 16(позачергової)сесії 8 скликання   ;26.05.ріш 7 + рішення №3 від 21.07.2022 (20 сесія 8 скликання) +рішення №8 від 26.08.2022 (23 сесія 8 скликання)</t>
  </si>
  <si>
    <t xml:space="preserve">   Уточнений план на рік   на 01.09.22</t>
  </si>
  <si>
    <t>0180</t>
  </si>
  <si>
    <t>0216030</t>
  </si>
  <si>
    <t>0216060</t>
  </si>
  <si>
    <t>0216090</t>
  </si>
  <si>
    <t>0217380</t>
  </si>
  <si>
    <t>0217693</t>
  </si>
  <si>
    <t>0218240</t>
  </si>
  <si>
    <t>(_____ сесія 8 скликання)</t>
  </si>
  <si>
    <t>____________2022 року №_____</t>
  </si>
</sst>
</file>

<file path=xl/styles.xml><?xml version="1.0" encoding="utf-8"?>
<styleSheet xmlns="http://schemas.openxmlformats.org/spreadsheetml/2006/main">
  <fonts count="27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6" fillId="0" borderId="0"/>
    <xf numFmtId="0" fontId="4" fillId="0" borderId="0"/>
  </cellStyleXfs>
  <cellXfs count="8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2" fontId="7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8" fillId="0" borderId="1" xfId="0" quotePrefix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" fontId="1" fillId="0" borderId="1" xfId="2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4" fontId="16" fillId="0" borderId="1" xfId="0" quotePrefix="1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2" fontId="19" fillId="0" borderId="1" xfId="2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" fontId="9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">
    <cellStyle name="TableStyleLight1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="85" zoomScaleNormal="85" zoomScaleSheetLayoutView="85" workbookViewId="0">
      <selection activeCell="F19" sqref="F19"/>
    </sheetView>
  </sheetViews>
  <sheetFormatPr defaultRowHeight="18.75"/>
  <cols>
    <col min="1" max="1" width="12" style="44" customWidth="1"/>
    <col min="2" max="2" width="7.7109375" style="44" customWidth="1"/>
    <col min="3" max="3" width="6.7109375" style="44" customWidth="1"/>
    <col min="4" max="4" width="31.7109375" style="4" customWidth="1"/>
    <col min="5" max="5" width="40.5703125" style="4" customWidth="1"/>
    <col min="6" max="6" width="21.85546875" style="4" customWidth="1"/>
    <col min="7" max="9" width="13.7109375" style="12" customWidth="1"/>
    <col min="10" max="10" width="14.28515625" style="12" customWidth="1"/>
    <col min="11" max="11" width="24.5703125" style="3" customWidth="1"/>
    <col min="12" max="15" width="11.5703125" style="4" bestFit="1" customWidth="1"/>
    <col min="16" max="16384" width="9.140625" style="4"/>
  </cols>
  <sheetData>
    <row r="1" spans="1:15">
      <c r="A1" s="43"/>
      <c r="B1" s="43"/>
      <c r="C1" s="43"/>
      <c r="D1" s="1"/>
      <c r="E1" s="1"/>
      <c r="F1" s="1"/>
      <c r="G1" s="1"/>
      <c r="H1" t="s">
        <v>229</v>
      </c>
      <c r="I1"/>
      <c r="J1" s="2"/>
    </row>
    <row r="2" spans="1:15">
      <c r="D2" s="5"/>
      <c r="E2" s="5"/>
      <c r="F2" s="5"/>
      <c r="G2" s="5"/>
      <c r="H2" t="s">
        <v>230</v>
      </c>
      <c r="I2"/>
      <c r="J2" s="5"/>
    </row>
    <row r="3" spans="1:15">
      <c r="D3" s="5"/>
      <c r="E3" s="5"/>
      <c r="F3" s="5"/>
      <c r="G3" s="5"/>
      <c r="H3" t="s">
        <v>245</v>
      </c>
      <c r="I3"/>
      <c r="J3" s="5"/>
    </row>
    <row r="4" spans="1:15">
      <c r="D4" s="5"/>
      <c r="E4" s="5"/>
      <c r="F4" s="5"/>
      <c r="G4" s="5"/>
      <c r="H4" t="s">
        <v>246</v>
      </c>
      <c r="I4"/>
      <c r="J4" s="5"/>
    </row>
    <row r="5" spans="1:15">
      <c r="D5" s="5"/>
      <c r="E5" s="5"/>
      <c r="F5" s="5"/>
      <c r="G5" s="5"/>
      <c r="H5" s="6"/>
      <c r="I5" s="6"/>
      <c r="J5" s="5"/>
    </row>
    <row r="6" spans="1:15">
      <c r="D6" s="5"/>
      <c r="E6" s="5"/>
      <c r="F6" s="5"/>
      <c r="G6" s="5"/>
      <c r="H6" s="80" t="s">
        <v>231</v>
      </c>
      <c r="I6" s="72"/>
      <c r="J6" s="7"/>
    </row>
    <row r="7" spans="1:15" ht="15" customHeight="1">
      <c r="D7" s="5"/>
      <c r="E7" s="5"/>
      <c r="F7" s="5"/>
      <c r="G7" s="5"/>
      <c r="H7" s="5"/>
      <c r="I7" s="5"/>
      <c r="J7" s="5"/>
    </row>
    <row r="8" spans="1:15">
      <c r="A8" s="84" t="s">
        <v>130</v>
      </c>
      <c r="B8" s="84"/>
      <c r="C8" s="84"/>
      <c r="D8" s="84"/>
      <c r="E8" s="84"/>
      <c r="F8" s="84"/>
      <c r="G8" s="84"/>
      <c r="H8" s="84"/>
      <c r="I8" s="84"/>
      <c r="J8" s="84"/>
    </row>
    <row r="9" spans="1:1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5" ht="30.6" customHeight="1">
      <c r="A10" s="85" t="s">
        <v>0</v>
      </c>
      <c r="B10" s="86" t="s">
        <v>1</v>
      </c>
      <c r="C10" s="86" t="s">
        <v>2</v>
      </c>
      <c r="D10" s="87" t="s">
        <v>3</v>
      </c>
      <c r="E10" s="87" t="s">
        <v>4</v>
      </c>
      <c r="F10" s="87" t="s">
        <v>5</v>
      </c>
      <c r="G10" s="88" t="s">
        <v>237</v>
      </c>
      <c r="H10" s="83" t="s">
        <v>6</v>
      </c>
      <c r="I10" s="81" t="s">
        <v>7</v>
      </c>
      <c r="J10" s="82"/>
      <c r="K10" s="9"/>
    </row>
    <row r="11" spans="1:15" ht="63" customHeight="1">
      <c r="A11" s="85"/>
      <c r="B11" s="86"/>
      <c r="C11" s="86"/>
      <c r="D11" s="87"/>
      <c r="E11" s="87"/>
      <c r="F11" s="87"/>
      <c r="G11" s="88"/>
      <c r="H11" s="83"/>
      <c r="I11" s="41" t="s">
        <v>8</v>
      </c>
      <c r="J11" s="41" t="s">
        <v>9</v>
      </c>
      <c r="K11" s="9"/>
    </row>
    <row r="12" spans="1:15" s="12" customFormat="1">
      <c r="A12" s="46">
        <v>1</v>
      </c>
      <c r="B12" s="46">
        <v>2</v>
      </c>
      <c r="C12" s="46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/>
    </row>
    <row r="13" spans="1:15" s="59" customFormat="1" ht="25.5">
      <c r="A13" s="48" t="s">
        <v>10</v>
      </c>
      <c r="B13" s="48" t="s">
        <v>11</v>
      </c>
      <c r="C13" s="48" t="s">
        <v>11</v>
      </c>
      <c r="D13" s="13" t="s">
        <v>12</v>
      </c>
      <c r="E13" s="13" t="s">
        <v>11</v>
      </c>
      <c r="F13" s="13" t="s">
        <v>11</v>
      </c>
      <c r="G13" s="28">
        <f>G14+G19+G23+G27+G30+G31+G32+G33+G34+G35+G36+G37+G38+G39+G40+G41+G42+G43+G44+G45+G46+G48+G49+G50</f>
        <v>79817334</v>
      </c>
      <c r="H13" s="28">
        <f>H14+H19+H23+H27+H30+H31+H32+H33+H34+H35+H36+H37+H38+H39+H40+H41+H42+H43+H44+H45+H46+H48+H49+H50</f>
        <v>63372771</v>
      </c>
      <c r="I13" s="28">
        <f>I14+I19+I23+I27+I30+I31+I32+I33+I34+I35+I36+I37+I38+I39+I40+I41+I42+I43+I44+I45+I46+I48+I49+I50</f>
        <v>16444563</v>
      </c>
      <c r="J13" s="28">
        <f>J14+J19+J23+J27+J30+J31+J32+J33+J34+J35+J36+J37+J38+J39+J40+J41+J42+J43+J44+J45+J46+J48+J49+J50</f>
        <v>16444563</v>
      </c>
      <c r="K13" s="14"/>
      <c r="L13" s="58"/>
    </row>
    <row r="14" spans="1:15" s="61" customFormat="1" ht="76.5">
      <c r="A14" s="47" t="s">
        <v>13</v>
      </c>
      <c r="B14" s="48" t="s">
        <v>14</v>
      </c>
      <c r="C14" s="48" t="s">
        <v>15</v>
      </c>
      <c r="D14" s="13" t="s">
        <v>16</v>
      </c>
      <c r="E14" s="13" t="s">
        <v>137</v>
      </c>
      <c r="F14" s="13" t="s">
        <v>192</v>
      </c>
      <c r="G14" s="19">
        <f t="shared" ref="G14:G50" si="0">H14+I14</f>
        <v>32210863</v>
      </c>
      <c r="H14" s="20">
        <f>SUM(H15:H18)</f>
        <v>21652500</v>
      </c>
      <c r="I14" s="20">
        <f>SUM(I15:I18)</f>
        <v>10558363</v>
      </c>
      <c r="J14" s="20">
        <f>SUM(J15:J18)</f>
        <v>10558363</v>
      </c>
      <c r="K14" s="16"/>
      <c r="L14" s="60"/>
      <c r="M14" s="60"/>
      <c r="N14" s="60"/>
      <c r="O14" s="60"/>
    </row>
    <row r="15" spans="1:15" s="61" customFormat="1" hidden="1">
      <c r="A15" s="46"/>
      <c r="B15" s="45"/>
      <c r="C15" s="45"/>
      <c r="D15" s="17"/>
      <c r="E15" s="62" t="s">
        <v>185</v>
      </c>
      <c r="F15" s="18"/>
      <c r="G15" s="19">
        <f t="shared" si="0"/>
        <v>15970781.58</v>
      </c>
      <c r="H15" s="20">
        <v>15970781.58</v>
      </c>
      <c r="I15" s="20"/>
      <c r="J15" s="20"/>
      <c r="K15" s="21"/>
      <c r="L15" s="60"/>
      <c r="M15" s="60"/>
      <c r="N15" s="60"/>
      <c r="O15" s="60"/>
    </row>
    <row r="16" spans="1:15" s="61" customFormat="1" hidden="1">
      <c r="A16" s="46"/>
      <c r="B16" s="45"/>
      <c r="C16" s="45"/>
      <c r="D16" s="17"/>
      <c r="E16" s="63" t="s">
        <v>186</v>
      </c>
      <c r="F16" s="22"/>
      <c r="G16" s="19">
        <f t="shared" si="0"/>
        <v>470000</v>
      </c>
      <c r="H16" s="20">
        <v>470000</v>
      </c>
      <c r="I16" s="20"/>
      <c r="J16" s="20"/>
      <c r="K16" s="21"/>
      <c r="L16" s="60"/>
      <c r="M16" s="60"/>
      <c r="N16" s="60"/>
      <c r="O16" s="60"/>
    </row>
    <row r="17" spans="1:15" s="61" customFormat="1" hidden="1">
      <c r="A17" s="46"/>
      <c r="B17" s="45"/>
      <c r="C17" s="45"/>
      <c r="D17" s="17"/>
      <c r="E17" s="62" t="s">
        <v>187</v>
      </c>
      <c r="F17" s="18"/>
      <c r="G17" s="19">
        <f t="shared" si="0"/>
        <v>5200000</v>
      </c>
      <c r="H17" s="20">
        <v>5200000</v>
      </c>
      <c r="I17" s="20"/>
      <c r="J17" s="20"/>
      <c r="K17" s="21"/>
      <c r="L17" s="60"/>
      <c r="M17" s="60"/>
      <c r="N17" s="60"/>
      <c r="O17" s="60"/>
    </row>
    <row r="18" spans="1:15" s="61" customFormat="1" hidden="1">
      <c r="A18" s="46"/>
      <c r="B18" s="45"/>
      <c r="C18" s="45"/>
      <c r="D18" s="17"/>
      <c r="E18" s="62" t="s">
        <v>188</v>
      </c>
      <c r="F18" s="18"/>
      <c r="G18" s="19">
        <f t="shared" si="0"/>
        <v>10570081.42</v>
      </c>
      <c r="H18" s="20">
        <v>11718.42</v>
      </c>
      <c r="I18" s="20">
        <f>12859082-2300719</f>
        <v>10558363</v>
      </c>
      <c r="J18" s="20">
        <f>12859082-2300719</f>
        <v>10558363</v>
      </c>
      <c r="K18" s="21"/>
      <c r="L18" s="60"/>
      <c r="M18" s="60"/>
      <c r="N18" s="60"/>
      <c r="O18" s="60"/>
    </row>
    <row r="19" spans="1:15" s="61" customFormat="1" ht="63.75">
      <c r="A19" s="48" t="s">
        <v>13</v>
      </c>
      <c r="B19" s="48" t="s">
        <v>14</v>
      </c>
      <c r="C19" s="48" t="s">
        <v>15</v>
      </c>
      <c r="D19" s="23" t="s">
        <v>16</v>
      </c>
      <c r="E19" s="23" t="s">
        <v>158</v>
      </c>
      <c r="F19" s="67" t="s">
        <v>160</v>
      </c>
      <c r="G19" s="19">
        <f t="shared" si="0"/>
        <v>4153000</v>
      </c>
      <c r="H19" s="19">
        <f>SUM(H20:H22)</f>
        <v>4153000</v>
      </c>
      <c r="I19" s="19">
        <f>SUM(I20:I22)</f>
        <v>0</v>
      </c>
      <c r="J19" s="19">
        <f>SUM(J20:J22)</f>
        <v>0</v>
      </c>
      <c r="K19" s="21"/>
      <c r="L19" s="60"/>
    </row>
    <row r="20" spans="1:15" s="61" customFormat="1" hidden="1">
      <c r="A20" s="46"/>
      <c r="B20" s="45"/>
      <c r="C20" s="45"/>
      <c r="D20" s="17"/>
      <c r="E20" s="62" t="s">
        <v>185</v>
      </c>
      <c r="F20" s="18"/>
      <c r="G20" s="19">
        <f t="shared" si="0"/>
        <v>2653000</v>
      </c>
      <c r="H20" s="20">
        <v>2653000</v>
      </c>
      <c r="I20" s="20"/>
      <c r="J20" s="20"/>
      <c r="K20" s="21"/>
      <c r="L20" s="60"/>
    </row>
    <row r="21" spans="1:15" s="61" customFormat="1" hidden="1">
      <c r="A21" s="46"/>
      <c r="B21" s="45"/>
      <c r="C21" s="45"/>
      <c r="D21" s="17"/>
      <c r="E21" s="62" t="s">
        <v>187</v>
      </c>
      <c r="F21" s="18"/>
      <c r="G21" s="19">
        <f t="shared" si="0"/>
        <v>1500000</v>
      </c>
      <c r="H21" s="20">
        <v>1500000</v>
      </c>
      <c r="I21" s="20"/>
      <c r="J21" s="20"/>
      <c r="K21" s="21"/>
      <c r="L21" s="60"/>
    </row>
    <row r="22" spans="1:15" s="61" customFormat="1" hidden="1">
      <c r="A22" s="46"/>
      <c r="B22" s="45"/>
      <c r="C22" s="45"/>
      <c r="D22" s="17"/>
      <c r="E22" s="62" t="s">
        <v>188</v>
      </c>
      <c r="F22" s="18"/>
      <c r="G22" s="19">
        <f t="shared" si="0"/>
        <v>0</v>
      </c>
      <c r="H22" s="20"/>
      <c r="I22" s="20"/>
      <c r="J22" s="20"/>
      <c r="K22" s="21"/>
      <c r="L22" s="60"/>
    </row>
    <row r="23" spans="1:15" s="61" customFormat="1" ht="102">
      <c r="A23" s="47" t="s">
        <v>17</v>
      </c>
      <c r="B23" s="48" t="s">
        <v>18</v>
      </c>
      <c r="C23" s="48" t="s">
        <v>19</v>
      </c>
      <c r="D23" s="13" t="s">
        <v>20</v>
      </c>
      <c r="E23" s="13" t="s">
        <v>146</v>
      </c>
      <c r="F23" s="13" t="s">
        <v>234</v>
      </c>
      <c r="G23" s="19">
        <f t="shared" si="0"/>
        <v>1844400</v>
      </c>
      <c r="H23" s="20">
        <f>SUM(H24:H26)</f>
        <v>896400</v>
      </c>
      <c r="I23" s="20">
        <f>SUM(I24:I26)</f>
        <v>948000</v>
      </c>
      <c r="J23" s="20">
        <f>SUM(J24:J26)</f>
        <v>948000</v>
      </c>
      <c r="K23" s="21"/>
    </row>
    <row r="24" spans="1:15" s="61" customFormat="1" hidden="1">
      <c r="A24" s="46"/>
      <c r="B24" s="45"/>
      <c r="C24" s="45"/>
      <c r="D24" s="17"/>
      <c r="E24" s="62" t="s">
        <v>185</v>
      </c>
      <c r="F24" s="18"/>
      <c r="G24" s="19">
        <f t="shared" si="0"/>
        <v>378000</v>
      </c>
      <c r="H24" s="20">
        <v>378000</v>
      </c>
      <c r="I24" s="20"/>
      <c r="J24" s="20"/>
      <c r="K24" s="21"/>
    </row>
    <row r="25" spans="1:15" s="61" customFormat="1" hidden="1">
      <c r="A25" s="46"/>
      <c r="B25" s="45"/>
      <c r="C25" s="45"/>
      <c r="D25" s="17"/>
      <c r="E25" s="62" t="s">
        <v>187</v>
      </c>
      <c r="F25" s="18"/>
      <c r="G25" s="19">
        <f t="shared" si="0"/>
        <v>473000</v>
      </c>
      <c r="H25" s="20">
        <v>473000</v>
      </c>
      <c r="I25" s="20"/>
      <c r="J25" s="20"/>
      <c r="K25" s="21"/>
    </row>
    <row r="26" spans="1:15" s="61" customFormat="1" hidden="1">
      <c r="A26" s="46"/>
      <c r="B26" s="45"/>
      <c r="C26" s="45"/>
      <c r="D26" s="17"/>
      <c r="E26" s="62" t="s">
        <v>188</v>
      </c>
      <c r="F26" s="18"/>
      <c r="G26" s="19">
        <f t="shared" si="0"/>
        <v>993400</v>
      </c>
      <c r="H26" s="20">
        <v>45400</v>
      </c>
      <c r="I26" s="20">
        <v>948000</v>
      </c>
      <c r="J26" s="20">
        <v>948000</v>
      </c>
      <c r="K26" s="21"/>
    </row>
    <row r="27" spans="1:15" s="61" customFormat="1" ht="63.75">
      <c r="A27" s="47" t="s">
        <v>21</v>
      </c>
      <c r="B27" s="48" t="s">
        <v>22</v>
      </c>
      <c r="C27" s="48" t="s">
        <v>23</v>
      </c>
      <c r="D27" s="13" t="s">
        <v>24</v>
      </c>
      <c r="E27" s="13" t="s">
        <v>147</v>
      </c>
      <c r="F27" s="13" t="s">
        <v>162</v>
      </c>
      <c r="G27" s="19">
        <f t="shared" si="0"/>
        <v>1788000</v>
      </c>
      <c r="H27" s="20">
        <f>SUM(H28:H29)</f>
        <v>1788000</v>
      </c>
      <c r="I27" s="20">
        <f>SUM(I28:I29)</f>
        <v>0</v>
      </c>
      <c r="J27" s="20">
        <f>SUM(J28:J29)</f>
        <v>0</v>
      </c>
      <c r="K27" s="21"/>
    </row>
    <row r="28" spans="1:15" s="61" customFormat="1" hidden="1">
      <c r="A28" s="46"/>
      <c r="B28" s="45"/>
      <c r="C28" s="45"/>
      <c r="D28" s="17"/>
      <c r="E28" s="62" t="s">
        <v>185</v>
      </c>
      <c r="F28" s="18"/>
      <c r="G28" s="19">
        <f t="shared" si="0"/>
        <v>718000</v>
      </c>
      <c r="H28" s="20">
        <v>718000</v>
      </c>
      <c r="I28" s="20"/>
      <c r="J28" s="20"/>
      <c r="K28" s="21"/>
    </row>
    <row r="29" spans="1:15" s="61" customFormat="1" hidden="1">
      <c r="A29" s="46"/>
      <c r="B29" s="45"/>
      <c r="C29" s="45"/>
      <c r="D29" s="17"/>
      <c r="E29" s="63" t="s">
        <v>186</v>
      </c>
      <c r="F29" s="22"/>
      <c r="G29" s="19">
        <f t="shared" si="0"/>
        <v>1070000</v>
      </c>
      <c r="H29" s="20">
        <v>1070000</v>
      </c>
      <c r="I29" s="20"/>
      <c r="J29" s="20"/>
      <c r="K29" s="21"/>
    </row>
    <row r="30" spans="1:15" s="61" customFormat="1" ht="131.44999999999999" customHeight="1">
      <c r="A30" s="46" t="s">
        <v>25</v>
      </c>
      <c r="B30" s="46" t="s">
        <v>26</v>
      </c>
      <c r="C30" s="46" t="s">
        <v>27</v>
      </c>
      <c r="D30" s="64" t="s">
        <v>28</v>
      </c>
      <c r="E30" s="64" t="s">
        <v>141</v>
      </c>
      <c r="F30" s="64" t="s">
        <v>163</v>
      </c>
      <c r="G30" s="20">
        <f t="shared" si="0"/>
        <v>400000</v>
      </c>
      <c r="H30" s="20">
        <v>400000</v>
      </c>
      <c r="I30" s="20"/>
      <c r="J30" s="20"/>
      <c r="K30" s="21"/>
      <c r="L30" s="60"/>
    </row>
    <row r="31" spans="1:15" s="61" customFormat="1" ht="102">
      <c r="A31" s="48" t="s">
        <v>30</v>
      </c>
      <c r="B31" s="48" t="s">
        <v>31</v>
      </c>
      <c r="C31" s="48" t="s">
        <v>29</v>
      </c>
      <c r="D31" s="42" t="s">
        <v>32</v>
      </c>
      <c r="E31" s="42" t="s">
        <v>144</v>
      </c>
      <c r="F31" s="65" t="s">
        <v>221</v>
      </c>
      <c r="G31" s="19">
        <f t="shared" si="0"/>
        <v>5298000</v>
      </c>
      <c r="H31" s="19">
        <v>5298000</v>
      </c>
      <c r="I31" s="28"/>
      <c r="J31" s="28"/>
      <c r="K31" s="21"/>
    </row>
    <row r="32" spans="1:15" s="61" customFormat="1" ht="63.75">
      <c r="A32" s="47" t="s">
        <v>30</v>
      </c>
      <c r="B32" s="48" t="s">
        <v>31</v>
      </c>
      <c r="C32" s="48" t="s">
        <v>29</v>
      </c>
      <c r="D32" s="13" t="s">
        <v>32</v>
      </c>
      <c r="E32" s="13" t="s">
        <v>146</v>
      </c>
      <c r="F32" s="25" t="s">
        <v>161</v>
      </c>
      <c r="G32" s="19">
        <f t="shared" si="0"/>
        <v>600000</v>
      </c>
      <c r="H32" s="20">
        <v>600000</v>
      </c>
      <c r="I32" s="24"/>
      <c r="J32" s="24"/>
      <c r="K32" s="21"/>
    </row>
    <row r="33" spans="1:12" s="61" customFormat="1" ht="63.75">
      <c r="A33" s="45" t="s">
        <v>131</v>
      </c>
      <c r="B33" s="49" t="s">
        <v>132</v>
      </c>
      <c r="C33" s="49" t="s">
        <v>133</v>
      </c>
      <c r="D33" s="26" t="s">
        <v>134</v>
      </c>
      <c r="E33" s="17" t="s">
        <v>153</v>
      </c>
      <c r="F33" s="17" t="s">
        <v>164</v>
      </c>
      <c r="G33" s="73">
        <f t="shared" si="0"/>
        <v>100000</v>
      </c>
      <c r="H33" s="73">
        <v>100000</v>
      </c>
      <c r="I33" s="73"/>
      <c r="J33" s="73"/>
      <c r="K33" s="21"/>
    </row>
    <row r="34" spans="1:12" s="61" customFormat="1" ht="63.75">
      <c r="A34" s="45" t="s">
        <v>131</v>
      </c>
      <c r="B34" s="45" t="s">
        <v>132</v>
      </c>
      <c r="C34" s="45" t="s">
        <v>133</v>
      </c>
      <c r="D34" s="64" t="s">
        <v>134</v>
      </c>
      <c r="E34" s="64" t="s">
        <v>135</v>
      </c>
      <c r="F34" s="64" t="s">
        <v>184</v>
      </c>
      <c r="G34" s="19">
        <f t="shared" si="0"/>
        <v>110000</v>
      </c>
      <c r="H34" s="19">
        <v>110000</v>
      </c>
      <c r="I34" s="19"/>
      <c r="J34" s="19"/>
      <c r="K34" s="21"/>
    </row>
    <row r="35" spans="1:12" s="61" customFormat="1" ht="63.75">
      <c r="A35" s="45" t="s">
        <v>33</v>
      </c>
      <c r="B35" s="45" t="s">
        <v>34</v>
      </c>
      <c r="C35" s="45" t="s">
        <v>35</v>
      </c>
      <c r="D35" s="64" t="s">
        <v>36</v>
      </c>
      <c r="E35" s="64" t="s">
        <v>125</v>
      </c>
      <c r="F35" s="64" t="s">
        <v>165</v>
      </c>
      <c r="G35" s="19">
        <f t="shared" si="0"/>
        <v>75000</v>
      </c>
      <c r="H35" s="19">
        <v>75000</v>
      </c>
      <c r="I35" s="19"/>
      <c r="J35" s="19"/>
      <c r="K35" s="21"/>
    </row>
    <row r="36" spans="1:12" s="61" customFormat="1" ht="66" customHeight="1">
      <c r="A36" s="45" t="s">
        <v>37</v>
      </c>
      <c r="B36" s="45" t="s">
        <v>38</v>
      </c>
      <c r="C36" s="45" t="s">
        <v>39</v>
      </c>
      <c r="D36" s="64" t="s">
        <v>40</v>
      </c>
      <c r="E36" s="64" t="s">
        <v>41</v>
      </c>
      <c r="F36" s="64" t="s">
        <v>166</v>
      </c>
      <c r="G36" s="19">
        <f t="shared" si="0"/>
        <v>210000</v>
      </c>
      <c r="H36" s="19">
        <v>210000</v>
      </c>
      <c r="I36" s="19"/>
      <c r="J36" s="19"/>
      <c r="K36" s="21"/>
    </row>
    <row r="37" spans="1:12" s="61" customFormat="1" ht="63.75">
      <c r="A37" s="45" t="s">
        <v>37</v>
      </c>
      <c r="B37" s="45" t="s">
        <v>38</v>
      </c>
      <c r="C37" s="45" t="s">
        <v>39</v>
      </c>
      <c r="D37" s="64" t="s">
        <v>40</v>
      </c>
      <c r="E37" s="64" t="s">
        <v>136</v>
      </c>
      <c r="F37" s="64" t="s">
        <v>217</v>
      </c>
      <c r="G37" s="19">
        <f t="shared" si="0"/>
        <v>1920000</v>
      </c>
      <c r="H37" s="19">
        <v>1920000</v>
      </c>
      <c r="I37" s="19"/>
      <c r="J37" s="19"/>
      <c r="K37" s="21"/>
    </row>
    <row r="38" spans="1:12" s="61" customFormat="1" ht="63.75">
      <c r="A38" s="45" t="s">
        <v>126</v>
      </c>
      <c r="B38" s="45" t="s">
        <v>127</v>
      </c>
      <c r="C38" s="45" t="s">
        <v>128</v>
      </c>
      <c r="D38" s="64" t="s">
        <v>129</v>
      </c>
      <c r="E38" s="64" t="s">
        <v>140</v>
      </c>
      <c r="F38" s="64" t="s">
        <v>167</v>
      </c>
      <c r="G38" s="19">
        <f t="shared" si="0"/>
        <v>360000</v>
      </c>
      <c r="H38" s="19">
        <v>360000</v>
      </c>
      <c r="I38" s="19"/>
      <c r="J38" s="19"/>
      <c r="K38" s="21"/>
    </row>
    <row r="39" spans="1:12" s="61" customFormat="1" ht="63.75">
      <c r="A39" s="45" t="s">
        <v>239</v>
      </c>
      <c r="B39" s="45" t="s">
        <v>42</v>
      </c>
      <c r="C39" s="45" t="s">
        <v>43</v>
      </c>
      <c r="D39" s="64" t="s">
        <v>44</v>
      </c>
      <c r="E39" s="64" t="s">
        <v>138</v>
      </c>
      <c r="F39" s="64" t="s">
        <v>168</v>
      </c>
      <c r="G39" s="19">
        <f t="shared" si="0"/>
        <v>1974000</v>
      </c>
      <c r="H39" s="19">
        <v>1974000</v>
      </c>
      <c r="I39" s="19"/>
      <c r="J39" s="19"/>
      <c r="K39" s="21"/>
    </row>
    <row r="40" spans="1:12" s="59" customFormat="1" ht="51">
      <c r="A40" s="45" t="s">
        <v>240</v>
      </c>
      <c r="B40" s="45" t="s">
        <v>45</v>
      </c>
      <c r="C40" s="45" t="s">
        <v>46</v>
      </c>
      <c r="D40" s="64" t="s">
        <v>47</v>
      </c>
      <c r="E40" s="64" t="s">
        <v>48</v>
      </c>
      <c r="F40" s="64" t="s">
        <v>154</v>
      </c>
      <c r="G40" s="19">
        <f t="shared" si="0"/>
        <v>600000</v>
      </c>
      <c r="H40" s="19">
        <v>600000</v>
      </c>
      <c r="I40" s="19"/>
      <c r="J40" s="19"/>
      <c r="K40" s="14"/>
    </row>
    <row r="41" spans="1:12" s="59" customFormat="1" ht="63.75">
      <c r="A41" s="51" t="s">
        <v>241</v>
      </c>
      <c r="B41" s="51" t="s">
        <v>49</v>
      </c>
      <c r="C41" s="51" t="s">
        <v>46</v>
      </c>
      <c r="D41" s="66" t="s">
        <v>50</v>
      </c>
      <c r="E41" s="66" t="s">
        <v>150</v>
      </c>
      <c r="F41" s="66" t="s">
        <v>218</v>
      </c>
      <c r="G41" s="19">
        <f t="shared" si="0"/>
        <v>1224400</v>
      </c>
      <c r="H41" s="19">
        <v>1224400</v>
      </c>
      <c r="I41" s="19"/>
      <c r="J41" s="19"/>
      <c r="K41" s="14"/>
      <c r="L41" s="58"/>
    </row>
    <row r="42" spans="1:12" s="59" customFormat="1" ht="54" customHeight="1">
      <c r="A42" s="51" t="s">
        <v>241</v>
      </c>
      <c r="B42" s="51" t="s">
        <v>49</v>
      </c>
      <c r="C42" s="51" t="s">
        <v>46</v>
      </c>
      <c r="D42" s="66" t="s">
        <v>50</v>
      </c>
      <c r="E42" s="66" t="s">
        <v>139</v>
      </c>
      <c r="F42" s="66" t="s">
        <v>155</v>
      </c>
      <c r="G42" s="19">
        <f t="shared" si="0"/>
        <v>910000</v>
      </c>
      <c r="H42" s="19">
        <v>910000</v>
      </c>
      <c r="I42" s="19"/>
      <c r="J42" s="19"/>
      <c r="K42" s="14"/>
    </row>
    <row r="43" spans="1:12" s="59" customFormat="1" ht="54" customHeight="1">
      <c r="A43" s="51" t="s">
        <v>241</v>
      </c>
      <c r="B43" s="51" t="s">
        <v>49</v>
      </c>
      <c r="C43" s="51" t="s">
        <v>46</v>
      </c>
      <c r="D43" s="66" t="s">
        <v>50</v>
      </c>
      <c r="E43" s="66" t="s">
        <v>195</v>
      </c>
      <c r="F43" s="66" t="s">
        <v>196</v>
      </c>
      <c r="G43" s="19">
        <f t="shared" si="0"/>
        <v>200000</v>
      </c>
      <c r="H43" s="19">
        <v>200000</v>
      </c>
      <c r="I43" s="19"/>
      <c r="J43" s="19"/>
      <c r="K43" s="14"/>
    </row>
    <row r="44" spans="1:12" s="59" customFormat="1" ht="129.75" customHeight="1">
      <c r="A44" s="50" t="s">
        <v>242</v>
      </c>
      <c r="B44" s="51">
        <v>7380</v>
      </c>
      <c r="C44" s="51" t="s">
        <v>204</v>
      </c>
      <c r="D44" s="27" t="s">
        <v>189</v>
      </c>
      <c r="E44" s="27" t="s">
        <v>137</v>
      </c>
      <c r="F44" s="27" t="s">
        <v>228</v>
      </c>
      <c r="G44" s="19">
        <f t="shared" si="0"/>
        <v>4838200</v>
      </c>
      <c r="H44" s="19"/>
      <c r="I44" s="19">
        <v>4838200</v>
      </c>
      <c r="J44" s="19">
        <v>4838200</v>
      </c>
      <c r="K44" s="14"/>
    </row>
    <row r="45" spans="1:12" s="59" customFormat="1" ht="96.6" customHeight="1">
      <c r="A45" s="47" t="s">
        <v>243</v>
      </c>
      <c r="B45" s="48">
        <v>7693</v>
      </c>
      <c r="C45" s="48" t="s">
        <v>204</v>
      </c>
      <c r="D45" s="67" t="s">
        <v>203</v>
      </c>
      <c r="E45" s="67" t="s">
        <v>193</v>
      </c>
      <c r="F45" s="13" t="s">
        <v>197</v>
      </c>
      <c r="G45" s="73">
        <f t="shared" si="0"/>
        <v>420946</v>
      </c>
      <c r="H45" s="73">
        <v>420946</v>
      </c>
      <c r="I45" s="73"/>
      <c r="J45" s="73"/>
      <c r="K45" s="14"/>
    </row>
    <row r="46" spans="1:12" s="59" customFormat="1" ht="96.6" customHeight="1">
      <c r="A46" s="47" t="s">
        <v>243</v>
      </c>
      <c r="B46" s="48">
        <v>7693</v>
      </c>
      <c r="C46" s="48"/>
      <c r="D46" s="67" t="s">
        <v>203</v>
      </c>
      <c r="E46" s="67" t="s">
        <v>194</v>
      </c>
      <c r="F46" s="13" t="s">
        <v>198</v>
      </c>
      <c r="G46" s="73">
        <f t="shared" si="0"/>
        <v>1155100</v>
      </c>
      <c r="H46" s="73">
        <v>1155100</v>
      </c>
      <c r="I46" s="73"/>
      <c r="J46" s="73"/>
      <c r="K46" s="14"/>
    </row>
    <row r="47" spans="1:12" s="59" customFormat="1" ht="96.6" customHeight="1">
      <c r="A47" s="47" t="s">
        <v>243</v>
      </c>
      <c r="B47" s="48">
        <v>7693</v>
      </c>
      <c r="C47" s="48"/>
      <c r="D47" s="67" t="s">
        <v>203</v>
      </c>
      <c r="E47" s="67" t="s">
        <v>219</v>
      </c>
      <c r="F47" s="13" t="s">
        <v>220</v>
      </c>
      <c r="G47" s="73">
        <f>H47+I47</f>
        <v>230000</v>
      </c>
      <c r="H47" s="73">
        <v>230000</v>
      </c>
      <c r="I47" s="73"/>
      <c r="J47" s="73"/>
      <c r="K47" s="14"/>
    </row>
    <row r="48" spans="1:12" s="61" customFormat="1" ht="63.75">
      <c r="A48" s="47" t="s">
        <v>51</v>
      </c>
      <c r="B48" s="48" t="s">
        <v>52</v>
      </c>
      <c r="C48" s="48" t="s">
        <v>53</v>
      </c>
      <c r="D48" s="13" t="s">
        <v>54</v>
      </c>
      <c r="E48" s="13" t="s">
        <v>117</v>
      </c>
      <c r="F48" s="13" t="s">
        <v>191</v>
      </c>
      <c r="G48" s="73">
        <f t="shared" si="0"/>
        <v>7575425</v>
      </c>
      <c r="H48" s="73">
        <v>7575425</v>
      </c>
      <c r="I48" s="73"/>
      <c r="J48" s="73"/>
      <c r="K48" s="21"/>
    </row>
    <row r="49" spans="1:11" s="61" customFormat="1" ht="39" customHeight="1">
      <c r="A49" s="47" t="s">
        <v>244</v>
      </c>
      <c r="B49" s="48">
        <v>8240</v>
      </c>
      <c r="C49" s="48">
        <v>380</v>
      </c>
      <c r="D49" s="13" t="s">
        <v>151</v>
      </c>
      <c r="E49" s="13" t="s">
        <v>152</v>
      </c>
      <c r="F49" s="13" t="s">
        <v>183</v>
      </c>
      <c r="G49" s="73">
        <f t="shared" si="0"/>
        <v>10000000</v>
      </c>
      <c r="H49" s="73">
        <v>9900000</v>
      </c>
      <c r="I49" s="73">
        <v>100000</v>
      </c>
      <c r="J49" s="73">
        <v>100000</v>
      </c>
      <c r="K49" s="21"/>
    </row>
    <row r="50" spans="1:11" s="61" customFormat="1" ht="67.5" customHeight="1">
      <c r="A50" s="47" t="s">
        <v>55</v>
      </c>
      <c r="B50" s="48" t="s">
        <v>56</v>
      </c>
      <c r="C50" s="48" t="s">
        <v>57</v>
      </c>
      <c r="D50" s="13" t="s">
        <v>58</v>
      </c>
      <c r="E50" s="13" t="s">
        <v>122</v>
      </c>
      <c r="F50" s="13" t="s">
        <v>169</v>
      </c>
      <c r="G50" s="73">
        <f t="shared" si="0"/>
        <v>1850000</v>
      </c>
      <c r="H50" s="73">
        <v>1850000</v>
      </c>
      <c r="I50" s="73"/>
      <c r="J50" s="73"/>
      <c r="K50" s="21"/>
    </row>
    <row r="51" spans="1:11" s="59" customFormat="1" ht="25.5">
      <c r="A51" s="48" t="s">
        <v>59</v>
      </c>
      <c r="B51" s="48" t="s">
        <v>11</v>
      </c>
      <c r="C51" s="48" t="s">
        <v>11</v>
      </c>
      <c r="D51" s="13" t="s">
        <v>60</v>
      </c>
      <c r="E51" s="13" t="s">
        <v>11</v>
      </c>
      <c r="F51" s="13" t="s">
        <v>11</v>
      </c>
      <c r="G51" s="28">
        <f>SUM(G52:G60)</f>
        <v>18356551</v>
      </c>
      <c r="H51" s="28">
        <f>SUM(H52:H60)</f>
        <v>18356551</v>
      </c>
      <c r="I51" s="28">
        <f>SUM(I52:I60)</f>
        <v>0</v>
      </c>
      <c r="J51" s="28">
        <f>SUM(J52:J60)</f>
        <v>0</v>
      </c>
      <c r="K51" s="14"/>
    </row>
    <row r="52" spans="1:11" s="61" customFormat="1" ht="63.75">
      <c r="A52" s="50" t="s">
        <v>61</v>
      </c>
      <c r="B52" s="51" t="s">
        <v>62</v>
      </c>
      <c r="C52" s="51" t="s">
        <v>63</v>
      </c>
      <c r="D52" s="27" t="s">
        <v>64</v>
      </c>
      <c r="E52" s="27" t="s">
        <v>143</v>
      </c>
      <c r="F52" s="27" t="s">
        <v>170</v>
      </c>
      <c r="G52" s="19">
        <f t="shared" ref="G52:G60" si="1">H52+I52</f>
        <v>973580</v>
      </c>
      <c r="H52" s="19">
        <v>973580</v>
      </c>
      <c r="I52" s="19"/>
      <c r="J52" s="19"/>
      <c r="K52" s="21"/>
    </row>
    <row r="53" spans="1:11" s="61" customFormat="1" ht="63.75">
      <c r="A53" s="46" t="s">
        <v>65</v>
      </c>
      <c r="B53" s="45" t="s">
        <v>66</v>
      </c>
      <c r="C53" s="45" t="s">
        <v>67</v>
      </c>
      <c r="D53" s="17" t="s">
        <v>68</v>
      </c>
      <c r="E53" s="17" t="s">
        <v>143</v>
      </c>
      <c r="F53" s="17" t="s">
        <v>171</v>
      </c>
      <c r="G53" s="19">
        <f t="shared" si="1"/>
        <v>1430496</v>
      </c>
      <c r="H53" s="19">
        <v>1430496</v>
      </c>
      <c r="I53" s="19"/>
      <c r="J53" s="19"/>
      <c r="K53" s="21"/>
    </row>
    <row r="54" spans="1:11" s="61" customFormat="1" ht="63.75">
      <c r="A54" s="46" t="s">
        <v>65</v>
      </c>
      <c r="B54" s="45" t="s">
        <v>66</v>
      </c>
      <c r="C54" s="45" t="s">
        <v>67</v>
      </c>
      <c r="D54" s="17" t="s">
        <v>68</v>
      </c>
      <c r="E54" s="17" t="s">
        <v>119</v>
      </c>
      <c r="F54" s="17" t="s">
        <v>172</v>
      </c>
      <c r="G54" s="19">
        <f t="shared" si="1"/>
        <v>6295600</v>
      </c>
      <c r="H54" s="19">
        <v>6295600</v>
      </c>
      <c r="I54" s="19"/>
      <c r="J54" s="19"/>
      <c r="K54" s="21"/>
    </row>
    <row r="55" spans="1:11" s="61" customFormat="1" ht="43.5" customHeight="1">
      <c r="A55" s="46" t="s">
        <v>65</v>
      </c>
      <c r="B55" s="45" t="s">
        <v>66</v>
      </c>
      <c r="C55" s="45" t="s">
        <v>67</v>
      </c>
      <c r="D55" s="17" t="s">
        <v>68</v>
      </c>
      <c r="E55" s="17" t="s">
        <v>145</v>
      </c>
      <c r="F55" s="17" t="s">
        <v>182</v>
      </c>
      <c r="G55" s="19">
        <f t="shared" si="1"/>
        <v>272800</v>
      </c>
      <c r="H55" s="19">
        <v>272800</v>
      </c>
      <c r="I55" s="19"/>
      <c r="J55" s="19"/>
      <c r="K55" s="21"/>
    </row>
    <row r="56" spans="1:11" s="61" customFormat="1" ht="51">
      <c r="A56" s="46" t="s">
        <v>69</v>
      </c>
      <c r="B56" s="45" t="s">
        <v>70</v>
      </c>
      <c r="C56" s="45" t="s">
        <v>71</v>
      </c>
      <c r="D56" s="17" t="s">
        <v>72</v>
      </c>
      <c r="E56" s="17" t="s">
        <v>142</v>
      </c>
      <c r="F56" s="17" t="s">
        <v>156</v>
      </c>
      <c r="G56" s="19">
        <f t="shared" si="1"/>
        <v>254535</v>
      </c>
      <c r="H56" s="20">
        <v>254535</v>
      </c>
      <c r="I56" s="20"/>
      <c r="J56" s="20"/>
      <c r="K56" s="21"/>
    </row>
    <row r="57" spans="1:11" s="61" customFormat="1" ht="63.75">
      <c r="A57" s="46" t="s">
        <v>73</v>
      </c>
      <c r="B57" s="45" t="s">
        <v>74</v>
      </c>
      <c r="C57" s="45" t="s">
        <v>75</v>
      </c>
      <c r="D57" s="17" t="s">
        <v>76</v>
      </c>
      <c r="E57" s="17" t="s">
        <v>77</v>
      </c>
      <c r="F57" s="17" t="s">
        <v>181</v>
      </c>
      <c r="G57" s="19">
        <f t="shared" si="1"/>
        <v>552720</v>
      </c>
      <c r="H57" s="20">
        <v>552720</v>
      </c>
      <c r="I57" s="20"/>
      <c r="J57" s="20"/>
      <c r="K57" s="21"/>
    </row>
    <row r="58" spans="1:11" s="61" customFormat="1" ht="51">
      <c r="A58" s="78" t="s">
        <v>61</v>
      </c>
      <c r="B58" s="52" t="s">
        <v>62</v>
      </c>
      <c r="C58" s="52" t="s">
        <v>63</v>
      </c>
      <c r="D58" s="29" t="s">
        <v>64</v>
      </c>
      <c r="E58" s="29" t="s">
        <v>222</v>
      </c>
      <c r="F58" s="29" t="s">
        <v>223</v>
      </c>
      <c r="G58" s="19">
        <f t="shared" si="1"/>
        <v>3889552</v>
      </c>
      <c r="H58" s="19">
        <f>6000+4500+5000+4700+4500+3864852</f>
        <v>3889552</v>
      </c>
      <c r="I58" s="19"/>
      <c r="J58" s="19"/>
      <c r="K58" s="21"/>
    </row>
    <row r="59" spans="1:11" s="61" customFormat="1" ht="63.75">
      <c r="A59" s="78" t="s">
        <v>65</v>
      </c>
      <c r="B59" s="52" t="s">
        <v>66</v>
      </c>
      <c r="C59" s="52" t="s">
        <v>67</v>
      </c>
      <c r="D59" s="29" t="s">
        <v>68</v>
      </c>
      <c r="E59" s="29" t="s">
        <v>222</v>
      </c>
      <c r="F59" s="29" t="s">
        <v>227</v>
      </c>
      <c r="G59" s="19">
        <f t="shared" si="1"/>
        <v>3624268</v>
      </c>
      <c r="H59" s="19">
        <f>6000+1739018+30000+1849250</f>
        <v>3624268</v>
      </c>
      <c r="I59" s="19"/>
      <c r="J59" s="19"/>
      <c r="K59" s="21"/>
    </row>
    <row r="60" spans="1:11" s="61" customFormat="1" ht="51">
      <c r="A60" s="78" t="s">
        <v>224</v>
      </c>
      <c r="B60" s="52"/>
      <c r="C60" s="52"/>
      <c r="D60" s="29"/>
      <c r="E60" s="29" t="s">
        <v>222</v>
      </c>
      <c r="F60" s="29" t="s">
        <v>223</v>
      </c>
      <c r="G60" s="19">
        <f t="shared" si="1"/>
        <v>1063000</v>
      </c>
      <c r="H60" s="19">
        <f>6000+1057000</f>
        <v>1063000</v>
      </c>
      <c r="I60" s="19"/>
      <c r="J60" s="19"/>
      <c r="K60" s="21"/>
    </row>
    <row r="61" spans="1:11" s="59" customFormat="1" ht="38.25">
      <c r="A61" s="48" t="s">
        <v>78</v>
      </c>
      <c r="B61" s="48" t="s">
        <v>11</v>
      </c>
      <c r="C61" s="48" t="s">
        <v>11</v>
      </c>
      <c r="D61" s="13" t="s">
        <v>79</v>
      </c>
      <c r="E61" s="13" t="s">
        <v>11</v>
      </c>
      <c r="F61" s="13" t="s">
        <v>11</v>
      </c>
      <c r="G61" s="28">
        <f>SUM(G62:G72)</f>
        <v>7476800</v>
      </c>
      <c r="H61" s="28">
        <f>SUM(H62:H72)</f>
        <v>7326800</v>
      </c>
      <c r="I61" s="28">
        <f>SUM(I62:I72)</f>
        <v>150000</v>
      </c>
      <c r="J61" s="28">
        <f>SUM(J62:J72)</f>
        <v>150000</v>
      </c>
      <c r="K61" s="14"/>
    </row>
    <row r="62" spans="1:11" s="61" customFormat="1" ht="67.5" customHeight="1">
      <c r="A62" s="50" t="s">
        <v>80</v>
      </c>
      <c r="B62" s="51" t="s">
        <v>81</v>
      </c>
      <c r="C62" s="51" t="s">
        <v>35</v>
      </c>
      <c r="D62" s="27" t="s">
        <v>82</v>
      </c>
      <c r="E62" s="27" t="s">
        <v>124</v>
      </c>
      <c r="F62" s="27" t="s">
        <v>180</v>
      </c>
      <c r="G62" s="19">
        <f t="shared" ref="G62:G72" si="2">H62+I62</f>
        <v>167000</v>
      </c>
      <c r="H62" s="30">
        <v>17000</v>
      </c>
      <c r="I62" s="20">
        <v>150000</v>
      </c>
      <c r="J62" s="20">
        <v>150000</v>
      </c>
      <c r="K62" s="21"/>
    </row>
    <row r="63" spans="1:11" s="61" customFormat="1" ht="63.75">
      <c r="A63" s="46" t="s">
        <v>83</v>
      </c>
      <c r="B63" s="45" t="s">
        <v>84</v>
      </c>
      <c r="C63" s="45" t="s">
        <v>85</v>
      </c>
      <c r="D63" s="17" t="s">
        <v>86</v>
      </c>
      <c r="E63" s="17" t="s">
        <v>114</v>
      </c>
      <c r="F63" s="17" t="s">
        <v>180</v>
      </c>
      <c r="G63" s="19">
        <f t="shared" si="2"/>
        <v>450000</v>
      </c>
      <c r="H63" s="30">
        <v>450000</v>
      </c>
      <c r="I63" s="20"/>
      <c r="J63" s="20"/>
      <c r="K63" s="21"/>
    </row>
    <row r="64" spans="1:11" s="61" customFormat="1" ht="68.25" customHeight="1">
      <c r="A64" s="46" t="s">
        <v>87</v>
      </c>
      <c r="B64" s="45" t="s">
        <v>88</v>
      </c>
      <c r="C64" s="45" t="s">
        <v>85</v>
      </c>
      <c r="D64" s="17" t="s">
        <v>89</v>
      </c>
      <c r="E64" s="17" t="s">
        <v>114</v>
      </c>
      <c r="F64" s="17" t="s">
        <v>173</v>
      </c>
      <c r="G64" s="19">
        <f t="shared" si="2"/>
        <v>1298800</v>
      </c>
      <c r="H64" s="30">
        <v>1298800</v>
      </c>
      <c r="I64" s="20"/>
      <c r="J64" s="20"/>
      <c r="K64" s="21"/>
    </row>
    <row r="65" spans="1:11" s="61" customFormat="1" ht="63.75">
      <c r="A65" s="46" t="s">
        <v>90</v>
      </c>
      <c r="B65" s="45" t="s">
        <v>91</v>
      </c>
      <c r="C65" s="45" t="s">
        <v>85</v>
      </c>
      <c r="D65" s="17" t="s">
        <v>92</v>
      </c>
      <c r="E65" s="17" t="s">
        <v>114</v>
      </c>
      <c r="F65" s="17" t="s">
        <v>173</v>
      </c>
      <c r="G65" s="19">
        <f t="shared" si="2"/>
        <v>1218300</v>
      </c>
      <c r="H65" s="30">
        <v>1218300</v>
      </c>
      <c r="I65" s="20"/>
      <c r="J65" s="20"/>
      <c r="K65" s="21"/>
    </row>
    <row r="66" spans="1:11" s="61" customFormat="1" ht="74.45" customHeight="1">
      <c r="A66" s="46" t="s">
        <v>93</v>
      </c>
      <c r="B66" s="45" t="s">
        <v>94</v>
      </c>
      <c r="C66" s="45" t="s">
        <v>85</v>
      </c>
      <c r="D66" s="17" t="s">
        <v>95</v>
      </c>
      <c r="E66" s="17" t="s">
        <v>115</v>
      </c>
      <c r="F66" s="17" t="s">
        <v>174</v>
      </c>
      <c r="G66" s="19">
        <f t="shared" si="2"/>
        <v>199000</v>
      </c>
      <c r="H66" s="30">
        <v>199000</v>
      </c>
      <c r="I66" s="20"/>
      <c r="J66" s="20"/>
      <c r="K66" s="21"/>
    </row>
    <row r="67" spans="1:11" s="61" customFormat="1" ht="51">
      <c r="A67" s="46" t="s">
        <v>93</v>
      </c>
      <c r="B67" s="45" t="s">
        <v>94</v>
      </c>
      <c r="C67" s="45" t="s">
        <v>85</v>
      </c>
      <c r="D67" s="17" t="s">
        <v>95</v>
      </c>
      <c r="E67" s="17" t="s">
        <v>96</v>
      </c>
      <c r="F67" s="17" t="s">
        <v>159</v>
      </c>
      <c r="G67" s="19">
        <f t="shared" si="2"/>
        <v>199000</v>
      </c>
      <c r="H67" s="30">
        <v>199000</v>
      </c>
      <c r="I67" s="20"/>
      <c r="J67" s="20"/>
      <c r="K67" s="21"/>
    </row>
    <row r="68" spans="1:11" s="61" customFormat="1" ht="160.5" customHeight="1">
      <c r="A68" s="46" t="s">
        <v>97</v>
      </c>
      <c r="B68" s="45" t="s">
        <v>98</v>
      </c>
      <c r="C68" s="45" t="s">
        <v>62</v>
      </c>
      <c r="D68" s="31" t="s">
        <v>99</v>
      </c>
      <c r="E68" s="32" t="s">
        <v>148</v>
      </c>
      <c r="F68" s="32" t="s">
        <v>235</v>
      </c>
      <c r="G68" s="19">
        <f t="shared" si="2"/>
        <v>1500000</v>
      </c>
      <c r="H68" s="30">
        <v>1500000</v>
      </c>
      <c r="I68" s="20"/>
      <c r="J68" s="20"/>
      <c r="K68" s="21"/>
    </row>
    <row r="69" spans="1:11" s="61" customFormat="1" ht="102">
      <c r="A69" s="46" t="s">
        <v>100</v>
      </c>
      <c r="B69" s="45" t="s">
        <v>101</v>
      </c>
      <c r="C69" s="45" t="s">
        <v>102</v>
      </c>
      <c r="D69" s="17" t="s">
        <v>103</v>
      </c>
      <c r="E69" s="33" t="s">
        <v>232</v>
      </c>
      <c r="F69" s="17" t="s">
        <v>175</v>
      </c>
      <c r="G69" s="19">
        <f t="shared" si="2"/>
        <v>2000000</v>
      </c>
      <c r="H69" s="30">
        <v>2000000</v>
      </c>
      <c r="I69" s="20"/>
      <c r="J69" s="20"/>
      <c r="K69" s="21"/>
    </row>
    <row r="70" spans="1:11" s="61" customFormat="1" ht="102">
      <c r="A70" s="46" t="s">
        <v>104</v>
      </c>
      <c r="B70" s="45" t="s">
        <v>34</v>
      </c>
      <c r="C70" s="45" t="s">
        <v>35</v>
      </c>
      <c r="D70" s="17" t="s">
        <v>36</v>
      </c>
      <c r="E70" s="33" t="s">
        <v>232</v>
      </c>
      <c r="F70" s="17" t="s">
        <v>176</v>
      </c>
      <c r="G70" s="19">
        <f t="shared" si="2"/>
        <v>46700</v>
      </c>
      <c r="H70" s="30">
        <v>46700</v>
      </c>
      <c r="I70" s="20"/>
      <c r="J70" s="20"/>
      <c r="K70" s="21"/>
    </row>
    <row r="71" spans="1:11" s="61" customFormat="1" ht="63.75">
      <c r="A71" s="46" t="s">
        <v>105</v>
      </c>
      <c r="B71" s="45" t="s">
        <v>38</v>
      </c>
      <c r="C71" s="45" t="s">
        <v>39</v>
      </c>
      <c r="D71" s="17" t="s">
        <v>40</v>
      </c>
      <c r="E71" s="17" t="s">
        <v>123</v>
      </c>
      <c r="F71" s="17" t="s">
        <v>179</v>
      </c>
      <c r="G71" s="19">
        <f t="shared" si="2"/>
        <v>199000</v>
      </c>
      <c r="H71" s="30">
        <v>199000</v>
      </c>
      <c r="I71" s="20"/>
      <c r="J71" s="20"/>
      <c r="K71" s="21"/>
    </row>
    <row r="72" spans="1:11" s="61" customFormat="1" ht="114.75">
      <c r="A72" s="46" t="s">
        <v>105</v>
      </c>
      <c r="B72" s="45" t="s">
        <v>38</v>
      </c>
      <c r="C72" s="45" t="s">
        <v>39</v>
      </c>
      <c r="D72" s="17" t="s">
        <v>40</v>
      </c>
      <c r="E72" s="17" t="s">
        <v>116</v>
      </c>
      <c r="F72" s="17" t="s">
        <v>178</v>
      </c>
      <c r="G72" s="19">
        <f t="shared" si="2"/>
        <v>199000</v>
      </c>
      <c r="H72" s="30">
        <v>199000</v>
      </c>
      <c r="I72" s="20"/>
      <c r="J72" s="20"/>
      <c r="K72" s="21"/>
    </row>
    <row r="73" spans="1:11" s="59" customFormat="1" ht="38.25">
      <c r="A73" s="48" t="s">
        <v>106</v>
      </c>
      <c r="B73" s="48" t="s">
        <v>11</v>
      </c>
      <c r="C73" s="48" t="s">
        <v>11</v>
      </c>
      <c r="D73" s="13" t="s">
        <v>107</v>
      </c>
      <c r="E73" s="13" t="s">
        <v>11</v>
      </c>
      <c r="F73" s="13" t="s">
        <v>11</v>
      </c>
      <c r="G73" s="74">
        <f>SUM(G74:G78)</f>
        <v>52249858</v>
      </c>
      <c r="H73" s="74">
        <f>SUM(H74:H78)</f>
        <v>52249858</v>
      </c>
      <c r="I73" s="74">
        <f>SUM(I74:I78)</f>
        <v>0</v>
      </c>
      <c r="J73" s="74">
        <f>SUM(J74:J78)</f>
        <v>0</v>
      </c>
      <c r="K73" s="14"/>
    </row>
    <row r="74" spans="1:11" s="59" customFormat="1" ht="127.5">
      <c r="A74" s="53">
        <v>1216030</v>
      </c>
      <c r="B74" s="53" t="s">
        <v>42</v>
      </c>
      <c r="C74" s="53" t="s">
        <v>43</v>
      </c>
      <c r="D74" s="34" t="s">
        <v>44</v>
      </c>
      <c r="E74" s="27" t="s">
        <v>138</v>
      </c>
      <c r="F74" s="27" t="s">
        <v>236</v>
      </c>
      <c r="G74" s="19">
        <f>H74+I74</f>
        <v>12835000</v>
      </c>
      <c r="H74" s="20">
        <v>12835000</v>
      </c>
      <c r="I74" s="20"/>
      <c r="J74" s="20"/>
      <c r="K74" s="14">
        <v>2240</v>
      </c>
    </row>
    <row r="75" spans="1:11" s="59" customFormat="1" ht="51">
      <c r="A75" s="53">
        <v>1216030</v>
      </c>
      <c r="B75" s="53" t="s">
        <v>42</v>
      </c>
      <c r="C75" s="53" t="s">
        <v>43</v>
      </c>
      <c r="D75" s="34" t="s">
        <v>44</v>
      </c>
      <c r="E75" s="27" t="s">
        <v>149</v>
      </c>
      <c r="F75" s="27" t="s">
        <v>157</v>
      </c>
      <c r="G75" s="19">
        <f>H75+I75</f>
        <v>4000000</v>
      </c>
      <c r="H75" s="20">
        <v>4000000</v>
      </c>
      <c r="I75" s="20"/>
      <c r="J75" s="20"/>
      <c r="K75" s="14">
        <v>2610</v>
      </c>
    </row>
    <row r="76" spans="1:11" s="61" customFormat="1" ht="96">
      <c r="A76" s="50">
        <v>1216071</v>
      </c>
      <c r="B76" s="51">
        <v>6071</v>
      </c>
      <c r="C76" s="51" t="s">
        <v>46</v>
      </c>
      <c r="D76" s="31" t="s">
        <v>118</v>
      </c>
      <c r="E76" s="32" t="s">
        <v>120</v>
      </c>
      <c r="F76" s="32" t="s">
        <v>212</v>
      </c>
      <c r="G76" s="19">
        <f>H76+I76</f>
        <v>14425000</v>
      </c>
      <c r="H76" s="20">
        <v>14425000</v>
      </c>
      <c r="I76" s="20"/>
      <c r="J76" s="20"/>
      <c r="K76" s="35" t="s">
        <v>226</v>
      </c>
    </row>
    <row r="77" spans="1:11" s="59" customFormat="1" ht="114.6" customHeight="1">
      <c r="A77" s="46">
        <v>1217461</v>
      </c>
      <c r="B77" s="45">
        <v>7461</v>
      </c>
      <c r="C77" s="45">
        <v>456</v>
      </c>
      <c r="D77" s="31" t="s">
        <v>190</v>
      </c>
      <c r="E77" s="32" t="s">
        <v>233</v>
      </c>
      <c r="F77" s="32" t="s">
        <v>225</v>
      </c>
      <c r="G77" s="19">
        <f>H77+I77</f>
        <v>20172000</v>
      </c>
      <c r="H77" s="20">
        <v>20172000</v>
      </c>
      <c r="I77" s="20"/>
      <c r="J77" s="20"/>
      <c r="K77" s="36"/>
    </row>
    <row r="78" spans="1:11" s="61" customFormat="1" ht="63.75">
      <c r="A78" s="50" t="s">
        <v>108</v>
      </c>
      <c r="B78" s="51" t="s">
        <v>109</v>
      </c>
      <c r="C78" s="51" t="s">
        <v>110</v>
      </c>
      <c r="D78" s="27" t="s">
        <v>111</v>
      </c>
      <c r="E78" s="27" t="s">
        <v>121</v>
      </c>
      <c r="F78" s="27" t="s">
        <v>177</v>
      </c>
      <c r="G78" s="19">
        <f t="shared" ref="G78:G85" si="3">H78+I78</f>
        <v>817858</v>
      </c>
      <c r="H78" s="20">
        <v>817858</v>
      </c>
      <c r="I78" s="20"/>
      <c r="J78" s="20"/>
      <c r="K78" s="21"/>
    </row>
    <row r="79" spans="1:11" s="61" customFormat="1" ht="25.5">
      <c r="A79" s="48">
        <v>16</v>
      </c>
      <c r="B79" s="48"/>
      <c r="C79" s="48"/>
      <c r="D79" s="13" t="s">
        <v>215</v>
      </c>
      <c r="E79" s="13"/>
      <c r="F79" s="13"/>
      <c r="G79" s="74">
        <f t="shared" si="3"/>
        <v>1862000</v>
      </c>
      <c r="H79" s="74">
        <f>SUM(H80:H81)</f>
        <v>62000</v>
      </c>
      <c r="I79" s="74">
        <f>SUM(I80:I81)</f>
        <v>1800000</v>
      </c>
      <c r="J79" s="74">
        <f>SUM(J80:J81)</f>
        <v>1800000</v>
      </c>
      <c r="K79" s="21"/>
    </row>
    <row r="80" spans="1:11" s="61" customFormat="1" ht="63.75">
      <c r="A80" s="45">
        <v>1617693</v>
      </c>
      <c r="B80" s="45">
        <v>7693</v>
      </c>
      <c r="C80" s="45"/>
      <c r="D80" s="17" t="s">
        <v>216</v>
      </c>
      <c r="E80" s="17" t="s">
        <v>213</v>
      </c>
      <c r="F80" s="17" t="s">
        <v>214</v>
      </c>
      <c r="G80" s="75">
        <f>H80+I80</f>
        <v>62000</v>
      </c>
      <c r="H80" s="75">
        <v>62000</v>
      </c>
      <c r="I80" s="75"/>
      <c r="J80" s="75"/>
      <c r="K80" s="21"/>
    </row>
    <row r="81" spans="1:11" s="61" customFormat="1" ht="63.75">
      <c r="A81" s="45">
        <v>1618330</v>
      </c>
      <c r="B81" s="45">
        <v>8330</v>
      </c>
      <c r="C81" s="45"/>
      <c r="D81" s="17"/>
      <c r="E81" s="17" t="s">
        <v>213</v>
      </c>
      <c r="F81" s="17" t="s">
        <v>214</v>
      </c>
      <c r="G81" s="75">
        <f>H81+I81</f>
        <v>1800000</v>
      </c>
      <c r="H81" s="75"/>
      <c r="I81" s="75">
        <v>1800000</v>
      </c>
      <c r="J81" s="75">
        <v>1800000</v>
      </c>
      <c r="K81" s="21"/>
    </row>
    <row r="82" spans="1:11" s="61" customFormat="1" ht="25.5">
      <c r="A82" s="48">
        <v>370000</v>
      </c>
      <c r="B82" s="48"/>
      <c r="C82" s="48"/>
      <c r="D82" s="13" t="s">
        <v>202</v>
      </c>
      <c r="E82" s="13"/>
      <c r="F82" s="13"/>
      <c r="G82" s="74">
        <f>SUM(G83:G85)</f>
        <v>1400000</v>
      </c>
      <c r="H82" s="74">
        <f>SUM(H83:H85)</f>
        <v>1400000</v>
      </c>
      <c r="I82" s="74">
        <f>SUM(I83:I84)</f>
        <v>0</v>
      </c>
      <c r="J82" s="74">
        <f>SUM(J83:J84)</f>
        <v>0</v>
      </c>
      <c r="K82" s="21"/>
    </row>
    <row r="83" spans="1:11" s="61" customFormat="1" ht="63.75">
      <c r="A83" s="46">
        <v>3719800</v>
      </c>
      <c r="B83" s="45">
        <v>9800</v>
      </c>
      <c r="C83" s="45" t="s">
        <v>238</v>
      </c>
      <c r="D83" s="68" t="s">
        <v>205</v>
      </c>
      <c r="E83" s="17" t="s">
        <v>199</v>
      </c>
      <c r="F83" s="17" t="s">
        <v>201</v>
      </c>
      <c r="G83" s="19">
        <f t="shared" si="3"/>
        <v>900000</v>
      </c>
      <c r="H83" s="20">
        <v>900000</v>
      </c>
      <c r="I83" s="20"/>
      <c r="J83" s="20"/>
      <c r="K83" s="21"/>
    </row>
    <row r="84" spans="1:11" s="61" customFormat="1" ht="63.75">
      <c r="A84" s="46">
        <v>3719800</v>
      </c>
      <c r="B84" s="45">
        <v>9800</v>
      </c>
      <c r="C84" s="45" t="s">
        <v>238</v>
      </c>
      <c r="D84" s="68" t="s">
        <v>205</v>
      </c>
      <c r="E84" s="17" t="s">
        <v>200</v>
      </c>
      <c r="F84" s="17" t="s">
        <v>209</v>
      </c>
      <c r="G84" s="19">
        <f t="shared" si="3"/>
        <v>200000</v>
      </c>
      <c r="H84" s="20">
        <v>200000</v>
      </c>
      <c r="I84" s="20"/>
      <c r="J84" s="20"/>
      <c r="K84" s="21"/>
    </row>
    <row r="85" spans="1:11" s="61" customFormat="1" ht="108.75" customHeight="1">
      <c r="A85" s="46">
        <v>3719800</v>
      </c>
      <c r="B85" s="45">
        <v>9800</v>
      </c>
      <c r="C85" s="45" t="s">
        <v>238</v>
      </c>
      <c r="D85" s="68" t="s">
        <v>205</v>
      </c>
      <c r="E85" s="17" t="s">
        <v>210</v>
      </c>
      <c r="F85" s="17" t="s">
        <v>211</v>
      </c>
      <c r="G85" s="19">
        <f t="shared" si="3"/>
        <v>300000</v>
      </c>
      <c r="H85" s="20">
        <v>300000</v>
      </c>
      <c r="I85" s="20"/>
      <c r="J85" s="20"/>
      <c r="K85" s="21"/>
    </row>
    <row r="86" spans="1:11" s="77" customFormat="1" ht="21.6" customHeight="1">
      <c r="A86" s="47" t="s">
        <v>113</v>
      </c>
      <c r="B86" s="47" t="s">
        <v>113</v>
      </c>
      <c r="C86" s="47" t="s">
        <v>113</v>
      </c>
      <c r="D86" s="69" t="s">
        <v>112</v>
      </c>
      <c r="E86" s="69" t="s">
        <v>113</v>
      </c>
      <c r="F86" s="69" t="s">
        <v>113</v>
      </c>
      <c r="G86" s="24">
        <f>G13+G51+G61+G73+G82+G79</f>
        <v>161162543</v>
      </c>
      <c r="H86" s="24">
        <f>H13+H51+H61+H73+H82+H79</f>
        <v>142767980</v>
      </c>
      <c r="I86" s="24">
        <f>I13+I51+I61+I73+I82+I79</f>
        <v>18394563</v>
      </c>
      <c r="J86" s="24">
        <f>J13+J51+J61+J73+J82+J79</f>
        <v>18394563</v>
      </c>
      <c r="K86" s="36"/>
    </row>
    <row r="87" spans="1:11" s="59" customFormat="1" ht="21.6" customHeight="1">
      <c r="A87" s="55"/>
      <c r="B87" s="55"/>
      <c r="C87" s="55"/>
      <c r="D87" s="70"/>
      <c r="E87" s="70"/>
      <c r="F87" s="70"/>
      <c r="G87" s="71"/>
      <c r="H87" s="71"/>
      <c r="I87" s="71"/>
      <c r="J87" s="71"/>
      <c r="K87" s="36"/>
    </row>
    <row r="88" spans="1:11" s="15" customFormat="1" ht="21.6" customHeight="1">
      <c r="A88" s="55"/>
      <c r="B88" s="55"/>
      <c r="C88" s="55"/>
      <c r="D88" s="56"/>
      <c r="E88" s="56"/>
      <c r="F88" s="56"/>
      <c r="G88" s="57"/>
      <c r="H88" s="57"/>
      <c r="I88" s="57"/>
      <c r="J88" s="57"/>
      <c r="K88" s="37"/>
    </row>
    <row r="89" spans="1:11">
      <c r="A89" s="79" t="s">
        <v>206</v>
      </c>
      <c r="B89" s="54"/>
      <c r="C89" s="54"/>
      <c r="D89" s="38"/>
      <c r="E89" s="38"/>
      <c r="F89" s="39"/>
      <c r="G89" s="76"/>
      <c r="H89" s="76"/>
      <c r="I89" s="76"/>
      <c r="J89" s="76"/>
    </row>
    <row r="90" spans="1:11">
      <c r="A90" s="54" t="s">
        <v>208</v>
      </c>
      <c r="B90" s="54"/>
      <c r="C90" s="54"/>
      <c r="D90" s="38"/>
      <c r="E90" s="38"/>
      <c r="F90" s="40" t="s">
        <v>207</v>
      </c>
      <c r="G90" s="76"/>
      <c r="H90" s="76"/>
      <c r="I90" s="76"/>
      <c r="J90" s="76"/>
    </row>
    <row r="91" spans="1:11" ht="1.9" customHeight="1"/>
  </sheetData>
  <mergeCells count="10">
    <mergeCell ref="I10:J10"/>
    <mergeCell ref="H10:H11"/>
    <mergeCell ref="A8:J8"/>
    <mergeCell ref="A10:A11"/>
    <mergeCell ref="B10:B11"/>
    <mergeCell ref="C10:C11"/>
    <mergeCell ref="D10:D11"/>
    <mergeCell ref="E10:E11"/>
    <mergeCell ref="F10:F11"/>
    <mergeCell ref="G10:G1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4" fitToHeight="500" orientation="landscape" r:id="rId1"/>
  <rowBreaks count="5" manualBreakCount="5">
    <brk id="29" max="9" man="1"/>
    <brk id="53" max="9" man="1"/>
    <brk id="63" max="9" man="1"/>
    <brk id="70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2022-11-03T09:09:45Z</cp:lastPrinted>
  <dcterms:created xsi:type="dcterms:W3CDTF">2021-02-05T13:04:18Z</dcterms:created>
  <dcterms:modified xsi:type="dcterms:W3CDTF">2022-11-04T08:47:05Z</dcterms:modified>
</cp:coreProperties>
</file>